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V10" i="3"/>
  <c r="J10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J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AR10" i="3" l="1"/>
  <c r="K15" i="3"/>
  <c r="F15" i="3"/>
  <c r="N15" i="3" s="1"/>
  <c r="H15" i="3"/>
  <c r="K16" i="3"/>
  <c r="J16" i="3" s="1"/>
  <c r="O16" i="3"/>
  <c r="O15" i="3"/>
  <c r="J15" i="3"/>
  <c r="L15" i="3"/>
  <c r="M15" i="3"/>
  <c r="H16" i="3"/>
  <c r="M16" i="3" s="1"/>
  <c r="AF10" i="3"/>
  <c r="AB17" i="1"/>
  <c r="AA17" i="1"/>
  <c r="Z17" i="1"/>
  <c r="Y17" i="1"/>
  <c r="X17" i="1"/>
  <c r="W17" i="1"/>
  <c r="F16" i="3" l="1"/>
  <c r="N16" i="3" l="1"/>
  <c r="L16" i="3"/>
</calcChain>
</file>

<file path=xl/sharedStrings.xml><?xml version="1.0" encoding="utf-8"?>
<sst xmlns="http://schemas.openxmlformats.org/spreadsheetml/2006/main" count="188" uniqueCount="80">
  <si>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</si>
  <si>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</si>
  <si>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</si>
  <si>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</si>
  <si>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</si>
  <si>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</si>
  <si>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</si>
  <si>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</si>
  <si>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</si>
  <si>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</si>
  <si>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</si>
  <si>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</si>
  <si>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</si>
  <si>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</si>
  <si>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</si>
  <si>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</si>
  <si>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</si>
  <si>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</si>
  <si>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</si>
  <si>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</si>
  <si>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</si>
  <si>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</si>
  <si>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</si>
  <si>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</si>
  <si>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</si>
  <si>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</si>
  <si>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</si>
  <si>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</si>
  <si>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</si>
  <si>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</si>
  <si>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</si>
  <si>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</si>
  <si>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</si>
  <si>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Olli Tolppanen</t>
  </si>
  <si>
    <t>10.</t>
  </si>
  <si>
    <t>SMJ</t>
  </si>
  <si>
    <t>2.</t>
  </si>
  <si>
    <t>KiPe</t>
  </si>
  <si>
    <t>ykköspesis</t>
  </si>
  <si>
    <t>3.</t>
  </si>
  <si>
    <t>KPL</t>
  </si>
  <si>
    <t>7.</t>
  </si>
  <si>
    <t>06.07. 1999  SMJ - KaMa  0-2  (0-2, 1-2)</t>
  </si>
  <si>
    <t xml:space="preserve">  20 v 11 kk   2 pv</t>
  </si>
  <si>
    <t>4.  ottelu</t>
  </si>
  <si>
    <t>15.07. 1999  PattU - SMJ  2-1  (4-0, 5-8, 1-0)</t>
  </si>
  <si>
    <t xml:space="preserve">  20 v 11 kk 11 pv</t>
  </si>
  <si>
    <t>8.  ottelu</t>
  </si>
  <si>
    <t>25.07. 1999  Lippo - SMJ  2-0  (9-7, 11-5)</t>
  </si>
  <si>
    <t xml:space="preserve">  20 v 11 kk 21 pv</t>
  </si>
  <si>
    <t>suomensarja</t>
  </si>
  <si>
    <t>KiPe  2</t>
  </si>
  <si>
    <t>PuMu</t>
  </si>
  <si>
    <t>5.</t>
  </si>
  <si>
    <t>PuMu  2</t>
  </si>
  <si>
    <t>Seurat</t>
  </si>
  <si>
    <t>KuKu = Kuortaneen Kunto  (1921),  kasvattajaseura</t>
  </si>
  <si>
    <t>KPL = Kouvolan Pallonlyöjät  (1931)</t>
  </si>
  <si>
    <t>KiPe = Kinnarin Pesis  (1998)</t>
  </si>
  <si>
    <t>RePe = Rekolan Pesis  (1998)</t>
  </si>
  <si>
    <t>RePe</t>
  </si>
  <si>
    <t>4.8.1978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</si>
  <si>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</si>
  <si>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</si>
  <si>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</si>
  <si>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</si>
  <si>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</si>
  <si>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</si>
  <si>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</si>
  <si>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</si>
  <si>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</si>
  <si>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</si>
  <si>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</si>
  <si>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</si>
  <si>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</si>
  <si>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</si>
  <si>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</si>
  <si>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SMJ = Seinäjoen Maila-Jussit  (1932)</t>
  </si>
  <si>
    <t>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</si>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</sst>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/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61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5"/>
      <c r="W2" s="22" t="s">
        <v>16</v>
      </c>
      <c r="X2" s="14"/>
      <c r="Y2" s="14"/>
      <c r="Z2" s="14"/>
      <c r="AA2" s="14"/>
      <c r="AB2" s="14"/>
      <c r="AC2" s="75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1999</v>
      </c>
      <c r="C4" s="25" t="s">
        <v>34</v>
      </c>
      <c r="D4" s="26" t="s">
        <v>35</v>
      </c>
      <c r="E4" s="25">
        <v>10</v>
      </c>
      <c r="F4" s="25">
        <v>1</v>
      </c>
      <c r="G4" s="25">
        <v>0</v>
      </c>
      <c r="H4" s="25">
        <v>6</v>
      </c>
      <c r="I4" s="25">
        <v>32</v>
      </c>
      <c r="J4" s="25">
        <v>12</v>
      </c>
      <c r="K4" s="25">
        <v>15</v>
      </c>
      <c r="L4" s="25">
        <v>4</v>
      </c>
      <c r="M4" s="25">
        <v>1</v>
      </c>
      <c r="N4" s="27">
        <v>0.42099999999999999</v>
      </c>
      <c r="O4" s="28"/>
      <c r="P4" s="25"/>
      <c r="Q4" s="25"/>
      <c r="R4" s="25"/>
      <c r="S4" s="25"/>
      <c r="T4" s="25"/>
      <c r="U4" s="25"/>
      <c r="V4" s="28"/>
      <c r="W4" s="59"/>
      <c r="X4" s="59"/>
      <c r="Y4" s="59"/>
      <c r="Z4" s="59"/>
      <c r="AA4" s="59"/>
      <c r="AB4" s="61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2000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5"/>
      <c r="V5" s="24"/>
      <c r="W5" s="59"/>
      <c r="X5" s="59"/>
      <c r="Y5" s="59"/>
      <c r="Z5" s="59"/>
      <c r="AA5" s="59"/>
      <c r="AB5" s="61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2001</v>
      </c>
      <c r="C6" s="31" t="s">
        <v>41</v>
      </c>
      <c r="D6" s="32" t="s">
        <v>51</v>
      </c>
      <c r="E6" s="31"/>
      <c r="F6" s="33" t="s">
        <v>50</v>
      </c>
      <c r="G6" s="31"/>
      <c r="H6" s="31"/>
      <c r="I6" s="31"/>
      <c r="J6" s="31"/>
      <c r="K6" s="31"/>
      <c r="L6" s="31"/>
      <c r="M6" s="31"/>
      <c r="N6" s="34"/>
      <c r="O6" s="24"/>
      <c r="P6" s="25"/>
      <c r="Q6" s="25"/>
      <c r="R6" s="25"/>
      <c r="S6" s="25"/>
      <c r="T6" s="25"/>
      <c r="U6" s="25"/>
      <c r="V6" s="24"/>
      <c r="W6" s="59"/>
      <c r="X6" s="59"/>
      <c r="Y6" s="59"/>
      <c r="Z6" s="59"/>
      <c r="AA6" s="59"/>
      <c r="AB6" s="61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5">
        <v>2001</v>
      </c>
      <c r="C7" s="35" t="s">
        <v>36</v>
      </c>
      <c r="D7" s="36" t="s">
        <v>37</v>
      </c>
      <c r="E7" s="35"/>
      <c r="F7" s="37" t="s">
        <v>38</v>
      </c>
      <c r="G7" s="70"/>
      <c r="H7" s="69"/>
      <c r="I7" s="35"/>
      <c r="J7" s="35"/>
      <c r="K7" s="35"/>
      <c r="L7" s="35"/>
      <c r="M7" s="35"/>
      <c r="N7" s="35"/>
      <c r="O7" s="28"/>
      <c r="P7" s="25"/>
      <c r="Q7" s="25"/>
      <c r="R7" s="25"/>
      <c r="S7" s="25"/>
      <c r="T7" s="25"/>
      <c r="U7" s="25"/>
      <c r="V7" s="28"/>
      <c r="W7" s="59">
        <v>1</v>
      </c>
      <c r="X7" s="59">
        <v>0</v>
      </c>
      <c r="Y7" s="59">
        <v>0</v>
      </c>
      <c r="Z7" s="59">
        <v>0</v>
      </c>
      <c r="AA7" s="59">
        <v>1</v>
      </c>
      <c r="AB7" s="61">
        <v>0.5</v>
      </c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1">
        <v>2002</v>
      </c>
      <c r="C8" s="31" t="s">
        <v>53</v>
      </c>
      <c r="D8" s="32" t="s">
        <v>51</v>
      </c>
      <c r="E8" s="31"/>
      <c r="F8" s="33" t="s">
        <v>50</v>
      </c>
      <c r="G8" s="31"/>
      <c r="H8" s="31"/>
      <c r="I8" s="31"/>
      <c r="J8" s="31"/>
      <c r="K8" s="31"/>
      <c r="L8" s="31"/>
      <c r="M8" s="31"/>
      <c r="N8" s="34"/>
      <c r="O8" s="28"/>
      <c r="P8" s="25"/>
      <c r="Q8" s="25"/>
      <c r="R8" s="25"/>
      <c r="S8" s="25"/>
      <c r="T8" s="25"/>
      <c r="U8" s="25"/>
      <c r="V8" s="28"/>
      <c r="W8" s="59"/>
      <c r="X8" s="59"/>
      <c r="Y8" s="59"/>
      <c r="Z8" s="59"/>
      <c r="AA8" s="59"/>
      <c r="AB8" s="61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2002</v>
      </c>
      <c r="C9" s="25" t="s">
        <v>41</v>
      </c>
      <c r="D9" s="38" t="s">
        <v>37</v>
      </c>
      <c r="E9" s="25">
        <v>1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39">
        <v>0</v>
      </c>
      <c r="O9" s="28"/>
      <c r="P9" s="25"/>
      <c r="Q9" s="25"/>
      <c r="R9" s="29"/>
      <c r="S9" s="25"/>
      <c r="T9" s="25"/>
      <c r="U9" s="25"/>
      <c r="V9" s="28"/>
      <c r="W9" s="59"/>
      <c r="X9" s="59"/>
      <c r="Y9" s="59"/>
      <c r="Z9" s="59"/>
      <c r="AA9" s="59"/>
      <c r="AB9" s="61"/>
      <c r="AC9" s="28"/>
      <c r="AD9" s="25"/>
      <c r="AE9" s="2"/>
      <c r="AF9" s="76"/>
      <c r="AG9" s="29"/>
      <c r="AH9" s="30"/>
      <c r="AI9" s="25"/>
      <c r="AJ9" s="9"/>
    </row>
    <row r="10" spans="1:36" s="23" customFormat="1" ht="15" customHeight="1" x14ac:dyDescent="0.25">
      <c r="A10" s="9"/>
      <c r="B10" s="35">
        <v>2002</v>
      </c>
      <c r="C10" s="35" t="s">
        <v>39</v>
      </c>
      <c r="D10" s="36" t="s">
        <v>40</v>
      </c>
      <c r="E10" s="35"/>
      <c r="F10" s="37" t="s">
        <v>38</v>
      </c>
      <c r="G10" s="70"/>
      <c r="H10" s="71"/>
      <c r="I10" s="36"/>
      <c r="J10" s="36"/>
      <c r="K10" s="36"/>
      <c r="L10" s="36"/>
      <c r="M10" s="36"/>
      <c r="N10" s="35"/>
      <c r="O10" s="28"/>
      <c r="P10" s="25"/>
      <c r="Q10" s="25"/>
      <c r="R10" s="25"/>
      <c r="S10" s="25"/>
      <c r="T10" s="25"/>
      <c r="U10" s="25"/>
      <c r="V10" s="28"/>
      <c r="W10" s="59">
        <v>7</v>
      </c>
      <c r="X10" s="59">
        <v>0</v>
      </c>
      <c r="Y10" s="59">
        <v>0</v>
      </c>
      <c r="Z10" s="59">
        <v>3</v>
      </c>
      <c r="AA10" s="59">
        <v>16</v>
      </c>
      <c r="AB10" s="61">
        <v>0.4</v>
      </c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25">
        <v>2003</v>
      </c>
      <c r="C11" s="25"/>
      <c r="D11" s="38"/>
      <c r="E11" s="25"/>
      <c r="F11" s="25"/>
      <c r="G11" s="25"/>
      <c r="H11" s="25"/>
      <c r="I11" s="25"/>
      <c r="J11" s="25"/>
      <c r="K11" s="25"/>
      <c r="L11" s="25"/>
      <c r="M11" s="25"/>
      <c r="N11" s="39"/>
      <c r="O11" s="28"/>
      <c r="P11" s="25"/>
      <c r="Q11" s="25"/>
      <c r="R11" s="25"/>
      <c r="S11" s="25"/>
      <c r="T11" s="25"/>
      <c r="U11" s="25"/>
      <c r="V11" s="28"/>
      <c r="W11" s="59"/>
      <c r="X11" s="59"/>
      <c r="Y11" s="59"/>
      <c r="Z11" s="59"/>
      <c r="AA11" s="59"/>
      <c r="AB11" s="61"/>
      <c r="AC11" s="28"/>
      <c r="AD11" s="25"/>
      <c r="AE11" s="2"/>
      <c r="AF11" s="76"/>
      <c r="AG11" s="29"/>
      <c r="AH11" s="30"/>
      <c r="AI11" s="25"/>
      <c r="AJ11" s="9"/>
    </row>
    <row r="12" spans="1:36" s="23" customFormat="1" ht="15" customHeight="1" x14ac:dyDescent="0.25">
      <c r="A12" s="9"/>
      <c r="B12" s="25">
        <v>2004</v>
      </c>
      <c r="C12" s="25"/>
      <c r="D12" s="38"/>
      <c r="E12" s="25"/>
      <c r="F12" s="25"/>
      <c r="G12" s="25"/>
      <c r="H12" s="25"/>
      <c r="I12" s="25"/>
      <c r="J12" s="25"/>
      <c r="K12" s="25"/>
      <c r="L12" s="25"/>
      <c r="M12" s="25"/>
      <c r="N12" s="39"/>
      <c r="O12" s="28"/>
      <c r="P12" s="25"/>
      <c r="Q12" s="25"/>
      <c r="R12" s="25"/>
      <c r="S12" s="25"/>
      <c r="T12" s="25"/>
      <c r="U12" s="25"/>
      <c r="V12" s="28"/>
      <c r="W12" s="59"/>
      <c r="X12" s="59"/>
      <c r="Y12" s="59"/>
      <c r="Z12" s="59"/>
      <c r="AA12" s="59"/>
      <c r="AB12" s="61"/>
      <c r="AC12" s="28"/>
      <c r="AD12" s="25"/>
      <c r="AE12" s="25"/>
      <c r="AF12" s="29"/>
      <c r="AG12" s="29"/>
      <c r="AH12" s="30"/>
      <c r="AI12" s="25"/>
      <c r="AJ12" s="9"/>
    </row>
    <row r="13" spans="1:36" s="23" customFormat="1" ht="15" customHeight="1" x14ac:dyDescent="0.25">
      <c r="A13" s="1"/>
      <c r="B13" s="25">
        <v>2005</v>
      </c>
      <c r="C13" s="25"/>
      <c r="D13" s="38"/>
      <c r="E13" s="25"/>
      <c r="F13" s="25"/>
      <c r="G13" s="25"/>
      <c r="H13" s="25"/>
      <c r="I13" s="25"/>
      <c r="J13" s="25"/>
      <c r="K13" s="25"/>
      <c r="L13" s="25"/>
      <c r="M13" s="25"/>
      <c r="N13" s="39"/>
      <c r="O13" s="28"/>
      <c r="P13" s="25"/>
      <c r="Q13" s="25"/>
      <c r="R13" s="25"/>
      <c r="S13" s="25"/>
      <c r="T13" s="25"/>
      <c r="U13" s="25"/>
      <c r="V13" s="28"/>
      <c r="W13" s="59"/>
      <c r="X13" s="59"/>
      <c r="Y13" s="59"/>
      <c r="Z13" s="59"/>
      <c r="AA13" s="59"/>
      <c r="AB13" s="61"/>
      <c r="AC13" s="28"/>
      <c r="AD13" s="25"/>
      <c r="AE13" s="2"/>
      <c r="AF13" s="76"/>
      <c r="AG13" s="29"/>
      <c r="AH13" s="30"/>
      <c r="AI13" s="25"/>
      <c r="AJ13" s="9"/>
    </row>
    <row r="14" spans="1:36" ht="15" customHeight="1" x14ac:dyDescent="0.25">
      <c r="A14" s="9"/>
      <c r="B14" s="31">
        <v>2006</v>
      </c>
      <c r="C14" s="31" t="s">
        <v>41</v>
      </c>
      <c r="D14" s="42" t="s">
        <v>60</v>
      </c>
      <c r="E14" s="31"/>
      <c r="F14" s="33" t="s">
        <v>50</v>
      </c>
      <c r="G14" s="31"/>
      <c r="H14" s="31"/>
      <c r="I14" s="31"/>
      <c r="J14" s="31"/>
      <c r="K14" s="31"/>
      <c r="L14" s="31"/>
      <c r="M14" s="31"/>
      <c r="N14" s="43"/>
      <c r="P14" s="25"/>
      <c r="Q14" s="25"/>
      <c r="R14" s="29"/>
      <c r="S14" s="25"/>
      <c r="T14" s="25"/>
      <c r="U14" s="25"/>
      <c r="W14" s="59"/>
      <c r="X14" s="59"/>
      <c r="Y14" s="59"/>
      <c r="Z14" s="59"/>
      <c r="AA14" s="59"/>
      <c r="AB14" s="61"/>
      <c r="AD14" s="25"/>
      <c r="AE14" s="2"/>
      <c r="AF14" s="76"/>
      <c r="AG14" s="29"/>
      <c r="AH14" s="30"/>
      <c r="AI14" s="25"/>
      <c r="AJ14" s="9"/>
    </row>
    <row r="15" spans="1:36" s="23" customFormat="1" ht="15" customHeight="1" x14ac:dyDescent="0.25">
      <c r="A15" s="9"/>
      <c r="B15" s="31">
        <v>2007</v>
      </c>
      <c r="C15" s="31">
        <v>6</v>
      </c>
      <c r="D15" s="42" t="s">
        <v>54</v>
      </c>
      <c r="E15" s="31"/>
      <c r="F15" s="33" t="s">
        <v>50</v>
      </c>
      <c r="G15" s="31"/>
      <c r="H15" s="31"/>
      <c r="I15" s="31"/>
      <c r="J15" s="31"/>
      <c r="K15" s="31"/>
      <c r="L15" s="31"/>
      <c r="M15" s="31"/>
      <c r="N15" s="43"/>
      <c r="O15" s="28"/>
      <c r="P15" s="25"/>
      <c r="Q15" s="25"/>
      <c r="R15" s="29"/>
      <c r="S15" s="25"/>
      <c r="T15" s="25"/>
      <c r="U15" s="25"/>
      <c r="V15" s="28"/>
      <c r="W15" s="59"/>
      <c r="X15" s="59"/>
      <c r="Y15" s="59"/>
      <c r="Z15" s="59"/>
      <c r="AA15" s="59"/>
      <c r="AB15" s="61"/>
      <c r="AC15" s="28"/>
      <c r="AD15" s="25"/>
      <c r="AE15" s="2"/>
      <c r="AF15" s="76"/>
      <c r="AG15" s="29"/>
      <c r="AH15" s="30"/>
      <c r="AI15" s="25"/>
      <c r="AJ15" s="9"/>
    </row>
    <row r="16" spans="1:36" ht="15" customHeight="1" x14ac:dyDescent="0.25">
      <c r="A16" s="9"/>
      <c r="B16" s="31">
        <v>2008</v>
      </c>
      <c r="C16" s="31" t="s">
        <v>36</v>
      </c>
      <c r="D16" s="42" t="s">
        <v>52</v>
      </c>
      <c r="E16" s="31"/>
      <c r="F16" s="33" t="s">
        <v>50</v>
      </c>
      <c r="G16" s="31"/>
      <c r="H16" s="31"/>
      <c r="I16" s="31"/>
      <c r="J16" s="31"/>
      <c r="K16" s="31"/>
      <c r="L16" s="31"/>
      <c r="M16" s="31"/>
      <c r="N16" s="43"/>
      <c r="P16" s="25"/>
      <c r="Q16" s="25"/>
      <c r="R16" s="29"/>
      <c r="S16" s="25"/>
      <c r="T16" s="25"/>
      <c r="U16" s="25"/>
      <c r="W16" s="59"/>
      <c r="X16" s="59"/>
      <c r="Y16" s="59"/>
      <c r="Z16" s="59"/>
      <c r="AA16" s="59"/>
      <c r="AB16" s="61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11</v>
      </c>
      <c r="F17" s="18">
        <v>1</v>
      </c>
      <c r="G17" s="18">
        <v>0</v>
      </c>
      <c r="H17" s="18">
        <v>6</v>
      </c>
      <c r="I17" s="18">
        <v>32</v>
      </c>
      <c r="J17" s="18">
        <v>12</v>
      </c>
      <c r="K17" s="18">
        <v>15</v>
      </c>
      <c r="L17" s="18">
        <v>4</v>
      </c>
      <c r="M17" s="18">
        <v>1</v>
      </c>
      <c r="N17" s="44">
        <v>0.40500000000000003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4">
        <v>0</v>
      </c>
      <c r="V17" s="24"/>
      <c r="W17" s="18">
        <f>PRODUCT(E23)</f>
        <v>8</v>
      </c>
      <c r="X17" s="18">
        <f t="shared" ref="X17:AA17" si="0">PRODUCT(F23)</f>
        <v>0</v>
      </c>
      <c r="Y17" s="18">
        <f t="shared" si="0"/>
        <v>0</v>
      </c>
      <c r="Z17" s="18">
        <f t="shared" si="0"/>
        <v>3</v>
      </c>
      <c r="AA17" s="18">
        <f t="shared" si="0"/>
        <v>17</v>
      </c>
      <c r="AB17" s="44">
        <f>PRODUCT(N23)</f>
        <v>0.40476190476190477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8" t="s">
        <v>2</v>
      </c>
      <c r="C18" s="30"/>
      <c r="D18" s="45">
        <v>21.000000000000004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6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P19" s="46"/>
      <c r="Q19" s="49"/>
      <c r="R19" s="46"/>
      <c r="S19" s="46"/>
      <c r="T19" s="46"/>
      <c r="U19" s="46"/>
      <c r="W19" s="46"/>
      <c r="X19" s="46"/>
      <c r="Y19" s="46"/>
      <c r="Z19" s="46"/>
      <c r="AA19" s="46"/>
      <c r="AB19" s="46"/>
      <c r="AD19" s="46"/>
      <c r="AE19" s="46"/>
      <c r="AF19" s="46"/>
      <c r="AG19" s="46"/>
      <c r="AH19" s="46"/>
      <c r="AI19" s="46"/>
      <c r="AJ19" s="9"/>
    </row>
    <row r="20" spans="1:36" ht="15" customHeight="1" x14ac:dyDescent="0.25">
      <c r="A20" s="9"/>
      <c r="B20" s="22" t="s">
        <v>25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1" t="s">
        <v>79</v>
      </c>
      <c r="Q20" s="12"/>
      <c r="R20" s="12"/>
      <c r="S20" s="12"/>
      <c r="T20" s="51"/>
      <c r="U20" s="51"/>
      <c r="V20" s="51"/>
      <c r="W20" s="51"/>
      <c r="X20" s="51"/>
      <c r="Y20" s="51"/>
      <c r="Z20" s="51"/>
      <c r="AA20" s="12"/>
      <c r="AB20" s="12"/>
      <c r="AC20" s="51"/>
      <c r="AD20" s="12"/>
      <c r="AE20" s="12"/>
      <c r="AF20" s="12"/>
      <c r="AG20" s="12"/>
      <c r="AH20" s="12"/>
      <c r="AI20" s="40"/>
      <c r="AJ20" s="9"/>
    </row>
    <row r="21" spans="1:36" ht="15" customHeight="1" x14ac:dyDescent="0.2">
      <c r="A21" s="9"/>
      <c r="B21" s="41" t="s">
        <v>13</v>
      </c>
      <c r="C21" s="12"/>
      <c r="D21" s="40"/>
      <c r="E21" s="25">
        <v>11</v>
      </c>
      <c r="F21" s="25">
        <v>1</v>
      </c>
      <c r="G21" s="25">
        <v>0</v>
      </c>
      <c r="H21" s="25">
        <v>6</v>
      </c>
      <c r="I21" s="25">
        <v>32</v>
      </c>
      <c r="J21" s="46"/>
      <c r="K21" s="52">
        <v>9.0909090909090912E-2</v>
      </c>
      <c r="L21" s="52">
        <v>0.54545454545454541</v>
      </c>
      <c r="M21" s="52">
        <v>2.9090909090909092</v>
      </c>
      <c r="N21" s="27">
        <v>0.40500000000000003</v>
      </c>
      <c r="O21" s="24"/>
      <c r="P21" s="92" t="s">
        <v>9</v>
      </c>
      <c r="Q21" s="109"/>
      <c r="R21" s="93" t="s">
        <v>42</v>
      </c>
      <c r="S21" s="93"/>
      <c r="T21" s="93"/>
      <c r="U21" s="93"/>
      <c r="V21" s="93"/>
      <c r="W21" s="93"/>
      <c r="X21" s="93"/>
      <c r="Y21" s="93"/>
      <c r="Z21" s="93"/>
      <c r="AA21" s="110" t="s">
        <v>11</v>
      </c>
      <c r="AB21" s="93"/>
      <c r="AC21" s="93"/>
      <c r="AD21" s="93"/>
      <c r="AE21" s="110" t="s">
        <v>43</v>
      </c>
      <c r="AF21" s="93"/>
      <c r="AG21" s="93"/>
      <c r="AH21" s="110"/>
      <c r="AI21" s="94"/>
      <c r="AJ21" s="9"/>
    </row>
    <row r="22" spans="1:36" ht="15" customHeight="1" x14ac:dyDescent="0.2">
      <c r="A22" s="9"/>
      <c r="B22" s="53" t="s">
        <v>15</v>
      </c>
      <c r="C22" s="54"/>
      <c r="D22" s="55"/>
      <c r="E22" s="25"/>
      <c r="F22" s="25"/>
      <c r="G22" s="25"/>
      <c r="H22" s="25"/>
      <c r="I22" s="25"/>
      <c r="J22" s="46"/>
      <c r="K22" s="52"/>
      <c r="L22" s="52"/>
      <c r="M22" s="52"/>
      <c r="N22" s="27"/>
      <c r="O22" s="24"/>
      <c r="P22" s="111" t="s">
        <v>66</v>
      </c>
      <c r="Q22" s="112"/>
      <c r="R22" s="113" t="s">
        <v>48</v>
      </c>
      <c r="S22" s="113"/>
      <c r="T22" s="113"/>
      <c r="U22" s="113"/>
      <c r="V22" s="113"/>
      <c r="W22" s="113"/>
      <c r="X22" s="113"/>
      <c r="Y22" s="113"/>
      <c r="Z22" s="113"/>
      <c r="AA22" s="114" t="s">
        <v>47</v>
      </c>
      <c r="AB22" s="113"/>
      <c r="AC22" s="113"/>
      <c r="AD22" s="113"/>
      <c r="AE22" s="114" t="s">
        <v>49</v>
      </c>
      <c r="AF22" s="113"/>
      <c r="AG22" s="113"/>
      <c r="AH22" s="114"/>
      <c r="AI22" s="115"/>
      <c r="AJ22" s="9"/>
    </row>
    <row r="23" spans="1:36" ht="15" customHeight="1" x14ac:dyDescent="0.2">
      <c r="A23" s="9"/>
      <c r="B23" s="56" t="s">
        <v>16</v>
      </c>
      <c r="C23" s="57"/>
      <c r="D23" s="58"/>
      <c r="E23" s="59">
        <v>8</v>
      </c>
      <c r="F23" s="59">
        <v>0</v>
      </c>
      <c r="G23" s="59">
        <v>0</v>
      </c>
      <c r="H23" s="59">
        <v>3</v>
      </c>
      <c r="I23" s="59">
        <v>17</v>
      </c>
      <c r="J23" s="46"/>
      <c r="K23" s="60">
        <v>0</v>
      </c>
      <c r="L23" s="60">
        <v>0.375</v>
      </c>
      <c r="M23" s="60">
        <v>2.125</v>
      </c>
      <c r="N23" s="61">
        <v>0.40476190476190477</v>
      </c>
      <c r="O23" s="24"/>
      <c r="P23" s="111" t="s">
        <v>67</v>
      </c>
      <c r="Q23" s="112"/>
      <c r="R23" s="113" t="s">
        <v>45</v>
      </c>
      <c r="S23" s="113"/>
      <c r="T23" s="113"/>
      <c r="U23" s="113"/>
      <c r="V23" s="113"/>
      <c r="W23" s="113"/>
      <c r="X23" s="113"/>
      <c r="Y23" s="113"/>
      <c r="Z23" s="113"/>
      <c r="AA23" s="114" t="s">
        <v>44</v>
      </c>
      <c r="AB23" s="113"/>
      <c r="AC23" s="113"/>
      <c r="AD23" s="113"/>
      <c r="AE23" s="114" t="s">
        <v>46</v>
      </c>
      <c r="AF23" s="113"/>
      <c r="AG23" s="113"/>
      <c r="AH23" s="114"/>
      <c r="AI23" s="115"/>
    </row>
    <row r="24" spans="1:36" ht="15" customHeight="1" x14ac:dyDescent="0.2">
      <c r="A24" s="9"/>
      <c r="B24" s="62" t="s">
        <v>26</v>
      </c>
      <c r="C24" s="63"/>
      <c r="D24" s="64"/>
      <c r="E24" s="18">
        <v>19</v>
      </c>
      <c r="F24" s="18">
        <v>1</v>
      </c>
      <c r="G24" s="18">
        <v>0</v>
      </c>
      <c r="H24" s="18">
        <v>9</v>
      </c>
      <c r="I24" s="18">
        <v>49</v>
      </c>
      <c r="J24" s="46"/>
      <c r="K24" s="65">
        <v>5.2631578947368418E-2</v>
      </c>
      <c r="L24" s="65">
        <v>0.47368421052631576</v>
      </c>
      <c r="M24" s="65">
        <v>2.5789473684210527</v>
      </c>
      <c r="N24" s="44">
        <v>0.4049586776859504</v>
      </c>
      <c r="O24" s="24"/>
      <c r="P24" s="116" t="s">
        <v>10</v>
      </c>
      <c r="Q24" s="117"/>
      <c r="R24" s="118" t="s">
        <v>48</v>
      </c>
      <c r="S24" s="118"/>
      <c r="T24" s="118"/>
      <c r="U24" s="118"/>
      <c r="V24" s="118"/>
      <c r="W24" s="118"/>
      <c r="X24" s="118"/>
      <c r="Y24" s="118"/>
      <c r="Z24" s="118"/>
      <c r="AA24" s="119" t="s">
        <v>47</v>
      </c>
      <c r="AB24" s="118"/>
      <c r="AC24" s="118"/>
      <c r="AD24" s="118"/>
      <c r="AE24" s="119" t="s">
        <v>49</v>
      </c>
      <c r="AF24" s="118"/>
      <c r="AG24" s="118"/>
      <c r="AH24" s="119"/>
      <c r="AI24" s="120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66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 t="s">
        <v>55</v>
      </c>
      <c r="C26" s="46"/>
      <c r="D26" s="46" t="s">
        <v>56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66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77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66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58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66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46" t="s">
        <v>57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4"/>
      <c r="P29" s="46"/>
      <c r="Q29" s="49"/>
      <c r="R29" s="46"/>
      <c r="S29" s="46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 t="s">
        <v>59</v>
      </c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4"/>
      <c r="P30" s="46"/>
      <c r="Q30" s="49"/>
      <c r="R30" s="46"/>
      <c r="S30" s="46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24"/>
      <c r="P31" s="46"/>
      <c r="Q31" s="49"/>
      <c r="R31" s="46"/>
      <c r="S31" s="46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61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62</v>
      </c>
      <c r="C2" s="73"/>
      <c r="D2" s="71"/>
      <c r="E2" s="13" t="s">
        <v>13</v>
      </c>
      <c r="F2" s="14"/>
      <c r="G2" s="14"/>
      <c r="H2" s="14"/>
      <c r="I2" s="20"/>
      <c r="J2" s="15"/>
      <c r="K2" s="75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79" t="s">
        <v>70</v>
      </c>
      <c r="Y2" s="80"/>
      <c r="Z2" s="81"/>
      <c r="AA2" s="13" t="s">
        <v>13</v>
      </c>
      <c r="AB2" s="14"/>
      <c r="AC2" s="14"/>
      <c r="AD2" s="14"/>
      <c r="AE2" s="20"/>
      <c r="AF2" s="15"/>
      <c r="AG2" s="75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8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2001</v>
      </c>
      <c r="C4" s="30" t="s">
        <v>36</v>
      </c>
      <c r="D4" s="38" t="s">
        <v>37</v>
      </c>
      <c r="E4" s="25">
        <v>4</v>
      </c>
      <c r="F4" s="25">
        <v>0</v>
      </c>
      <c r="G4" s="25">
        <v>3</v>
      </c>
      <c r="H4" s="29">
        <v>3</v>
      </c>
      <c r="I4" s="25">
        <v>10</v>
      </c>
      <c r="J4" s="39">
        <v>0.5</v>
      </c>
      <c r="K4" s="28">
        <v>20</v>
      </c>
      <c r="L4" s="83"/>
      <c r="M4" s="18"/>
      <c r="N4" s="18"/>
      <c r="O4" s="18"/>
      <c r="P4" s="24"/>
      <c r="Q4" s="25"/>
      <c r="R4" s="25"/>
      <c r="S4" s="29"/>
      <c r="T4" s="25"/>
      <c r="U4" s="25"/>
      <c r="V4" s="84"/>
      <c r="W4" s="28"/>
      <c r="X4" s="25">
        <v>2001</v>
      </c>
      <c r="Y4" s="25" t="s">
        <v>41</v>
      </c>
      <c r="Z4" s="38" t="s">
        <v>51</v>
      </c>
      <c r="AA4" s="25">
        <v>5</v>
      </c>
      <c r="AB4" s="25">
        <v>0</v>
      </c>
      <c r="AC4" s="25">
        <v>0</v>
      </c>
      <c r="AD4" s="25">
        <v>11</v>
      </c>
      <c r="AE4" s="25">
        <v>23</v>
      </c>
      <c r="AF4" s="27">
        <v>0.76659999999999995</v>
      </c>
      <c r="AG4" s="107">
        <v>30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10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2002</v>
      </c>
      <c r="C5" s="30" t="s">
        <v>39</v>
      </c>
      <c r="D5" s="38" t="s">
        <v>40</v>
      </c>
      <c r="E5" s="25">
        <v>16</v>
      </c>
      <c r="F5" s="25">
        <v>0</v>
      </c>
      <c r="G5" s="25">
        <v>3</v>
      </c>
      <c r="H5" s="29">
        <v>12</v>
      </c>
      <c r="I5" s="25">
        <v>47</v>
      </c>
      <c r="J5" s="39">
        <v>0.53409090909090906</v>
      </c>
      <c r="K5" s="28">
        <v>88</v>
      </c>
      <c r="L5" s="83"/>
      <c r="M5" s="18"/>
      <c r="N5" s="18"/>
      <c r="O5" s="18"/>
      <c r="P5" s="24"/>
      <c r="Q5" s="25">
        <v>2</v>
      </c>
      <c r="R5" s="25">
        <v>0</v>
      </c>
      <c r="S5" s="29">
        <v>0</v>
      </c>
      <c r="T5" s="25">
        <v>1</v>
      </c>
      <c r="U5" s="25">
        <v>2</v>
      </c>
      <c r="V5" s="84">
        <v>0.222</v>
      </c>
      <c r="W5" s="28">
        <v>9</v>
      </c>
      <c r="X5" s="25">
        <v>2002</v>
      </c>
      <c r="Y5" s="25" t="s">
        <v>53</v>
      </c>
      <c r="Z5" s="38" t="s">
        <v>51</v>
      </c>
      <c r="AA5" s="25">
        <v>2</v>
      </c>
      <c r="AB5" s="25">
        <v>0</v>
      </c>
      <c r="AC5" s="25">
        <v>0</v>
      </c>
      <c r="AD5" s="25">
        <v>5</v>
      </c>
      <c r="AE5" s="25">
        <v>13</v>
      </c>
      <c r="AF5" s="27">
        <v>0.68420000000000003</v>
      </c>
      <c r="AG5" s="107">
        <v>19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10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0"/>
      <c r="D6" s="38"/>
      <c r="E6" s="25"/>
      <c r="F6" s="25"/>
      <c r="G6" s="25"/>
      <c r="H6" s="29"/>
      <c r="I6" s="25"/>
      <c r="J6" s="39"/>
      <c r="K6" s="28"/>
      <c r="L6" s="83"/>
      <c r="M6" s="18"/>
      <c r="N6" s="18"/>
      <c r="O6" s="18"/>
      <c r="P6" s="24"/>
      <c r="Q6" s="25"/>
      <c r="R6" s="25"/>
      <c r="S6" s="29"/>
      <c r="T6" s="25"/>
      <c r="U6" s="25"/>
      <c r="V6" s="84"/>
      <c r="W6" s="28"/>
      <c r="X6" s="25"/>
      <c r="Y6" s="25"/>
      <c r="Z6" s="38"/>
      <c r="AA6" s="25"/>
      <c r="AB6" s="25"/>
      <c r="AC6" s="25"/>
      <c r="AD6" s="25"/>
      <c r="AE6" s="25"/>
      <c r="AF6" s="27"/>
      <c r="AG6" s="10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10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0"/>
      <c r="D7" s="38"/>
      <c r="E7" s="25"/>
      <c r="F7" s="25"/>
      <c r="G7" s="25"/>
      <c r="H7" s="29"/>
      <c r="I7" s="25"/>
      <c r="J7" s="39"/>
      <c r="K7" s="28"/>
      <c r="L7" s="83"/>
      <c r="M7" s="18"/>
      <c r="N7" s="18"/>
      <c r="O7" s="18"/>
      <c r="P7" s="24"/>
      <c r="Q7" s="25"/>
      <c r="R7" s="25"/>
      <c r="S7" s="29"/>
      <c r="T7" s="25"/>
      <c r="U7" s="25"/>
      <c r="V7" s="84"/>
      <c r="W7" s="28"/>
      <c r="X7" s="25">
        <v>2006</v>
      </c>
      <c r="Y7" s="25" t="s">
        <v>41</v>
      </c>
      <c r="Z7" s="38" t="s">
        <v>60</v>
      </c>
      <c r="AA7" s="25">
        <v>6</v>
      </c>
      <c r="AB7" s="25">
        <v>0</v>
      </c>
      <c r="AC7" s="25">
        <v>2</v>
      </c>
      <c r="AD7" s="25">
        <v>9</v>
      </c>
      <c r="AE7" s="25">
        <v>25</v>
      </c>
      <c r="AF7" s="27">
        <v>0.58130000000000004</v>
      </c>
      <c r="AG7" s="107">
        <v>43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10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0"/>
      <c r="D8" s="38"/>
      <c r="E8" s="25"/>
      <c r="F8" s="25"/>
      <c r="G8" s="25"/>
      <c r="H8" s="29"/>
      <c r="I8" s="25"/>
      <c r="J8" s="39"/>
      <c r="K8" s="28"/>
      <c r="L8" s="83"/>
      <c r="M8" s="18"/>
      <c r="N8" s="18"/>
      <c r="O8" s="18"/>
      <c r="P8" s="24"/>
      <c r="Q8" s="25"/>
      <c r="R8" s="25"/>
      <c r="S8" s="29"/>
      <c r="T8" s="25"/>
      <c r="U8" s="25"/>
      <c r="V8" s="84"/>
      <c r="W8" s="28"/>
      <c r="X8" s="25">
        <v>2007</v>
      </c>
      <c r="Y8" s="25" t="s">
        <v>78</v>
      </c>
      <c r="Z8" s="38" t="s">
        <v>54</v>
      </c>
      <c r="AA8" s="25">
        <v>9</v>
      </c>
      <c r="AB8" s="25">
        <v>1</v>
      </c>
      <c r="AC8" s="25">
        <v>12</v>
      </c>
      <c r="AD8" s="25">
        <v>11</v>
      </c>
      <c r="AE8" s="25">
        <v>46</v>
      </c>
      <c r="AF8" s="27">
        <v>0.59740000000000004</v>
      </c>
      <c r="AG8" s="107">
        <v>77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10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0"/>
      <c r="D9" s="38"/>
      <c r="E9" s="25"/>
      <c r="F9" s="25"/>
      <c r="G9" s="25"/>
      <c r="H9" s="29"/>
      <c r="I9" s="25"/>
      <c r="J9" s="39"/>
      <c r="K9" s="28"/>
      <c r="L9" s="83"/>
      <c r="M9" s="18"/>
      <c r="N9" s="18"/>
      <c r="O9" s="18"/>
      <c r="P9" s="24"/>
      <c r="Q9" s="25"/>
      <c r="R9" s="25"/>
      <c r="S9" s="29"/>
      <c r="T9" s="25"/>
      <c r="U9" s="25"/>
      <c r="V9" s="84"/>
      <c r="W9" s="28"/>
      <c r="X9" s="25">
        <v>2008</v>
      </c>
      <c r="Y9" s="25" t="s">
        <v>36</v>
      </c>
      <c r="Z9" s="38" t="s">
        <v>52</v>
      </c>
      <c r="AA9" s="25">
        <v>10</v>
      </c>
      <c r="AB9" s="25">
        <v>1</v>
      </c>
      <c r="AC9" s="25">
        <v>16</v>
      </c>
      <c r="AD9" s="25">
        <v>5</v>
      </c>
      <c r="AE9" s="25">
        <v>49</v>
      </c>
      <c r="AF9" s="27">
        <v>0.58330000000000004</v>
      </c>
      <c r="AG9" s="107">
        <v>84</v>
      </c>
      <c r="AH9" s="18"/>
      <c r="AI9" s="18"/>
      <c r="AJ9" s="18"/>
      <c r="AK9" s="18"/>
      <c r="AL9" s="24"/>
      <c r="AM9" s="25">
        <v>5</v>
      </c>
      <c r="AN9" s="25">
        <v>0</v>
      </c>
      <c r="AO9" s="25">
        <v>6</v>
      </c>
      <c r="AP9" s="25">
        <v>4</v>
      </c>
      <c r="AQ9" s="25">
        <v>23</v>
      </c>
      <c r="AR9" s="85">
        <v>0.5897</v>
      </c>
      <c r="AS9" s="108">
        <v>39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74" t="s">
        <v>73</v>
      </c>
      <c r="C10" s="86"/>
      <c r="D10" s="87"/>
      <c r="E10" s="88">
        <f>SUM(E4:E9)</f>
        <v>20</v>
      </c>
      <c r="F10" s="88">
        <f>SUM(F4:F9)</f>
        <v>0</v>
      </c>
      <c r="G10" s="88">
        <f>SUM(G4:G9)</f>
        <v>6</v>
      </c>
      <c r="H10" s="88">
        <f>SUM(H4:H9)</f>
        <v>15</v>
      </c>
      <c r="I10" s="88">
        <f>SUM(I4:I9)</f>
        <v>57</v>
      </c>
      <c r="J10" s="89">
        <f>PRODUCT(I10/K10)</f>
        <v>0.52777777777777779</v>
      </c>
      <c r="K10" s="75">
        <f>SUM(K4:K9)</f>
        <v>108</v>
      </c>
      <c r="L10" s="22"/>
      <c r="M10" s="20"/>
      <c r="N10" s="90"/>
      <c r="O10" s="91"/>
      <c r="P10" s="24"/>
      <c r="Q10" s="88">
        <f>SUM(Q4:Q9)</f>
        <v>2</v>
      </c>
      <c r="R10" s="88">
        <f>SUM(R4:R9)</f>
        <v>0</v>
      </c>
      <c r="S10" s="88">
        <f>SUM(S4:S9)</f>
        <v>0</v>
      </c>
      <c r="T10" s="88">
        <f>SUM(T4:T9)</f>
        <v>1</v>
      </c>
      <c r="U10" s="88">
        <f>SUM(U4:U9)</f>
        <v>2</v>
      </c>
      <c r="V10" s="89">
        <f>PRODUCT(U10/W10)</f>
        <v>0.22222222222222221</v>
      </c>
      <c r="W10" s="75">
        <f>SUM(W4:W9)</f>
        <v>9</v>
      </c>
      <c r="X10" s="16" t="s">
        <v>73</v>
      </c>
      <c r="Y10" s="17"/>
      <c r="Z10" s="15"/>
      <c r="AA10" s="88">
        <f>SUM(AA4:AA9)</f>
        <v>32</v>
      </c>
      <c r="AB10" s="88">
        <f>SUM(AB4:AB9)</f>
        <v>2</v>
      </c>
      <c r="AC10" s="88">
        <f>SUM(AC4:AC9)</f>
        <v>30</v>
      </c>
      <c r="AD10" s="88">
        <f>SUM(AD4:AD9)</f>
        <v>41</v>
      </c>
      <c r="AE10" s="88">
        <f>SUM(AE4:AE9)</f>
        <v>156</v>
      </c>
      <c r="AF10" s="89">
        <f>PRODUCT(AE10/AG10)</f>
        <v>0.61660079051383399</v>
      </c>
      <c r="AG10" s="75">
        <f>SUM(AG4:AG9)</f>
        <v>253</v>
      </c>
      <c r="AH10" s="22"/>
      <c r="AI10" s="20"/>
      <c r="AJ10" s="90"/>
      <c r="AK10" s="91"/>
      <c r="AL10" s="24"/>
      <c r="AM10" s="88">
        <f>SUM(AM4:AM9)</f>
        <v>5</v>
      </c>
      <c r="AN10" s="88">
        <f>SUM(AN4:AN9)</f>
        <v>0</v>
      </c>
      <c r="AO10" s="88">
        <f>SUM(AO4:AO9)</f>
        <v>6</v>
      </c>
      <c r="AP10" s="88">
        <f>SUM(AP4:AP9)</f>
        <v>4</v>
      </c>
      <c r="AQ10" s="88">
        <f>SUM(AQ4:AQ9)</f>
        <v>23</v>
      </c>
      <c r="AR10" s="89">
        <f>PRODUCT(AQ10/AS10)</f>
        <v>0.58974358974358976</v>
      </c>
      <c r="AS10" s="82">
        <f>SUM(AS4:AS9)</f>
        <v>39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8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28"/>
      <c r="X11" s="46"/>
      <c r="Y11" s="46"/>
      <c r="Z11" s="46"/>
      <c r="AA11" s="46"/>
      <c r="AB11" s="46"/>
      <c r="AC11" s="46"/>
      <c r="AD11" s="46"/>
      <c r="AE11" s="46"/>
      <c r="AF11" s="47"/>
      <c r="AG11" s="28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2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92" t="s">
        <v>74</v>
      </c>
      <c r="C12" s="93"/>
      <c r="D12" s="9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75</v>
      </c>
      <c r="O12" s="18" t="s">
        <v>76</v>
      </c>
      <c r="Q12" s="49"/>
      <c r="R12" s="49" t="s">
        <v>55</v>
      </c>
      <c r="S12" s="49"/>
      <c r="T12" s="46" t="s">
        <v>56</v>
      </c>
      <c r="U12" s="24"/>
      <c r="V12" s="28"/>
      <c r="W12" s="28"/>
      <c r="X12" s="95"/>
      <c r="Y12" s="95"/>
      <c r="Z12" s="95"/>
      <c r="AA12" s="95"/>
      <c r="AB12" s="95"/>
      <c r="AC12" s="49"/>
      <c r="AD12" s="49"/>
      <c r="AE12" s="49"/>
      <c r="AF12" s="46"/>
      <c r="AG12" s="46"/>
      <c r="AH12" s="46"/>
      <c r="AI12" s="46"/>
      <c r="AJ12" s="46"/>
      <c r="AK12" s="46"/>
      <c r="AM12" s="28"/>
      <c r="AN12" s="95"/>
      <c r="AO12" s="95"/>
      <c r="AP12" s="95"/>
      <c r="AQ12" s="95"/>
      <c r="AR12" s="95"/>
      <c r="AS12" s="9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1" t="s">
        <v>12</v>
      </c>
      <c r="C13" s="12"/>
      <c r="D13" s="40"/>
      <c r="E13" s="96">
        <v>19</v>
      </c>
      <c r="F13" s="96">
        <v>1</v>
      </c>
      <c r="G13" s="96">
        <v>0</v>
      </c>
      <c r="H13" s="96">
        <v>9</v>
      </c>
      <c r="I13" s="96">
        <v>49</v>
      </c>
      <c r="J13" s="97">
        <v>0.40500000000000003</v>
      </c>
      <c r="K13" s="46">
        <f>PRODUCT(I13/J13)</f>
        <v>120.98765432098764</v>
      </c>
      <c r="L13" s="98">
        <f>PRODUCT((F13+G13)/E13)</f>
        <v>5.2631578947368418E-2</v>
      </c>
      <c r="M13" s="98">
        <f>PRODUCT(H13/E13)</f>
        <v>0.47368421052631576</v>
      </c>
      <c r="N13" s="98">
        <f>PRODUCT((F13+G13+H13)/E13)</f>
        <v>0.52631578947368418</v>
      </c>
      <c r="O13" s="98">
        <f>PRODUCT(I13/E13)</f>
        <v>2.5789473684210527</v>
      </c>
      <c r="Q13" s="49"/>
      <c r="R13" s="49"/>
      <c r="S13" s="49"/>
      <c r="T13" s="46" t="s">
        <v>77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99" t="s">
        <v>62</v>
      </c>
      <c r="C14" s="100"/>
      <c r="D14" s="101"/>
      <c r="E14" s="96">
        <f>PRODUCT(E10+Q10)</f>
        <v>22</v>
      </c>
      <c r="F14" s="96">
        <f>PRODUCT(F10+R10)</f>
        <v>0</v>
      </c>
      <c r="G14" s="96">
        <f>PRODUCT(G10+S10)</f>
        <v>6</v>
      </c>
      <c r="H14" s="96">
        <f>PRODUCT(H10+T10)</f>
        <v>16</v>
      </c>
      <c r="I14" s="96">
        <f>PRODUCT(I10+U10)</f>
        <v>59</v>
      </c>
      <c r="J14" s="97">
        <f>PRODUCT(I14/K14)</f>
        <v>0.50427350427350426</v>
      </c>
      <c r="K14" s="46">
        <f>PRODUCT(K10+W10)</f>
        <v>117</v>
      </c>
      <c r="L14" s="98">
        <f>PRODUCT((F14+G14)/E14)</f>
        <v>0.27272727272727271</v>
      </c>
      <c r="M14" s="98">
        <f>PRODUCT(H14/E14)</f>
        <v>0.72727272727272729</v>
      </c>
      <c r="N14" s="98">
        <f>PRODUCT((F14+G14+H14)/E14)</f>
        <v>1</v>
      </c>
      <c r="O14" s="98">
        <f>PRODUCT(I14/E14)</f>
        <v>2.6818181818181817</v>
      </c>
      <c r="Q14" s="49"/>
      <c r="R14" s="49"/>
      <c r="S14" s="49"/>
      <c r="T14" s="46" t="s">
        <v>58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3" t="s">
        <v>70</v>
      </c>
      <c r="C15" s="102"/>
      <c r="D15" s="103"/>
      <c r="E15" s="96">
        <f>PRODUCT(AA10+AM10)</f>
        <v>37</v>
      </c>
      <c r="F15" s="96">
        <f>PRODUCT(AB10+AN10)</f>
        <v>2</v>
      </c>
      <c r="G15" s="96">
        <f>PRODUCT(AC10+AO10)</f>
        <v>36</v>
      </c>
      <c r="H15" s="96">
        <f>PRODUCT(AD10+AP10)</f>
        <v>45</v>
      </c>
      <c r="I15" s="96">
        <f>PRODUCT(AE10+AQ10)</f>
        <v>179</v>
      </c>
      <c r="J15" s="97">
        <f>PRODUCT(I15/K15)</f>
        <v>0.61301369863013699</v>
      </c>
      <c r="K15" s="24">
        <f>PRODUCT(AG10+AS10)</f>
        <v>292</v>
      </c>
      <c r="L15" s="98">
        <f>PRODUCT((F15+G15)/E15)</f>
        <v>1.027027027027027</v>
      </c>
      <c r="M15" s="98">
        <f>PRODUCT(H15/E15)</f>
        <v>1.2162162162162162</v>
      </c>
      <c r="N15" s="98">
        <f>PRODUCT((F15+G15+H15)/E15)</f>
        <v>2.2432432432432434</v>
      </c>
      <c r="O15" s="98">
        <f>PRODUCT(I15/E15)</f>
        <v>4.8378378378378377</v>
      </c>
      <c r="Q15" s="49"/>
      <c r="R15" s="49"/>
      <c r="S15" s="46"/>
      <c r="T15" s="46" t="s">
        <v>57</v>
      </c>
      <c r="U15" s="24"/>
      <c r="V15" s="24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04" t="s">
        <v>73</v>
      </c>
      <c r="C16" s="105"/>
      <c r="D16" s="106"/>
      <c r="E16" s="96">
        <f>SUM(E13:E15)</f>
        <v>78</v>
      </c>
      <c r="F16" s="96">
        <f t="shared" ref="F16:I16" si="0">SUM(F13:F15)</f>
        <v>3</v>
      </c>
      <c r="G16" s="96">
        <f t="shared" si="0"/>
        <v>42</v>
      </c>
      <c r="H16" s="96">
        <f t="shared" si="0"/>
        <v>70</v>
      </c>
      <c r="I16" s="96">
        <f t="shared" si="0"/>
        <v>287</v>
      </c>
      <c r="J16" s="97">
        <f>PRODUCT(I16/K16)</f>
        <v>0.54152204803279835</v>
      </c>
      <c r="K16" s="46">
        <f>SUM(K13:K15)</f>
        <v>529.98765432098764</v>
      </c>
      <c r="L16" s="98">
        <f>PRODUCT((F16+G16)/E16)</f>
        <v>0.57692307692307687</v>
      </c>
      <c r="M16" s="98">
        <f>PRODUCT(H16/E16)</f>
        <v>0.89743589743589747</v>
      </c>
      <c r="N16" s="98">
        <f>PRODUCT((F16+G16+H16)/E16)</f>
        <v>1.4743589743589745</v>
      </c>
      <c r="O16" s="98">
        <f>PRODUCT(I16/E16)</f>
        <v>3.6794871794871793</v>
      </c>
      <c r="Q16" s="24"/>
      <c r="R16" s="24"/>
      <c r="S16" s="24"/>
      <c r="T16" s="46" t="s">
        <v>59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4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9"/>
      <c r="AH89" s="49"/>
      <c r="AI89" s="49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9"/>
      <c r="AH90" s="49"/>
      <c r="AI90" s="49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9"/>
      <c r="AH175" s="49"/>
      <c r="AI175" s="49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24"/>
      <c r="AL181" s="24"/>
    </row>
    <row r="182" spans="12:38" x14ac:dyDescent="0.25">
      <c r="R182" s="28"/>
      <c r="S182" s="28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R183" s="28"/>
      <c r="S183" s="28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8"/>
      <c r="S184" s="2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L185"/>
      <c r="M185"/>
      <c r="N185"/>
      <c r="O185"/>
      <c r="P185"/>
      <c r="R185" s="28"/>
      <c r="S185" s="2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2021-11-28T11:46:45Z</dcterms:modified>
</cp:coreProperties>
</file>